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osed\OZP_WWW_2014\files\vyberova_rizeni\2021-006\"/>
    </mc:Choice>
  </mc:AlternateContent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" l="1"/>
  <c r="I70" i="1"/>
  <c r="J34" i="1"/>
  <c r="J35" i="1"/>
  <c r="J36" i="1"/>
  <c r="J37" i="1"/>
  <c r="J38" i="1"/>
  <c r="J39" i="1"/>
  <c r="J40" i="1"/>
  <c r="J41" i="1"/>
  <c r="J33" i="1"/>
  <c r="J28" i="1"/>
  <c r="I56" i="1" l="1"/>
  <c r="J42" i="1" l="1"/>
  <c r="J66" i="1" l="1"/>
  <c r="I76" i="1" s="1"/>
  <c r="I79" i="1" s="1"/>
</calcChain>
</file>

<file path=xl/sharedStrings.xml><?xml version="1.0" encoding="utf-8"?>
<sst xmlns="http://schemas.openxmlformats.org/spreadsheetml/2006/main" count="120" uniqueCount="82">
  <si>
    <t xml:space="preserve">Příloha č. 1 Smlouvy - Specifikace a rozsah požadovaných služeb včetně cen </t>
  </si>
  <si>
    <t>Název</t>
  </si>
  <si>
    <t>Popis</t>
  </si>
  <si>
    <t>Cena v Kč bez DPH</t>
  </si>
  <si>
    <t>ČÁST C) DALŠÍ SLUŽBY DLE ČL. III. ODST. 2 PÍSM. C) SMLOUVY</t>
  </si>
  <si>
    <t>Cena v Kč bez DPH za 300 hodin pro účely hodnocení nabídek*</t>
  </si>
  <si>
    <t>Cena v Kč bez DPH za jednu hodinu servisního zásahu</t>
  </si>
  <si>
    <t>Cena v Kč bez DPH za část C pro účely hodnocení nabídek</t>
  </si>
  <si>
    <t>Celková nabídková cena v Kč bez DPH za celý předmět plnění (součet celkových cen v částech A, B a C)</t>
  </si>
  <si>
    <t xml:space="preserve">* Předpokládaný rozsah byl stanoven pouze pro účely hodnocení nabídek a není závazný. Skutečné čerpání bude prováděno na základě skutečných potřeb Objednatele v průběhu plnění této Smlouvy. </t>
  </si>
  <si>
    <t>Cena v Kč bez DPH za jednu hodinu servisního zásahu v noci v pracovních dnech</t>
  </si>
  <si>
    <t>umístění</t>
  </si>
  <si>
    <t>TYP</t>
  </si>
  <si>
    <t xml:space="preserve">Pravidelná servisní prohlídka </t>
  </si>
  <si>
    <t xml:space="preserve">Pravidelná kontrola provozuschopnosti roční, </t>
  </si>
  <si>
    <t>Vnitřní sálové jednotky přesné klimatizace</t>
  </si>
  <si>
    <t>Sál "C"</t>
  </si>
  <si>
    <t>venkovní kondenzátor</t>
  </si>
  <si>
    <t>Střecha</t>
  </si>
  <si>
    <t xml:space="preserve">Kontrola těsnosti systému chladicího okruhu </t>
  </si>
  <si>
    <t>Sál "C"/střecha</t>
  </si>
  <si>
    <t>Čištění kondenzátorů / suchých chladičů</t>
  </si>
  <si>
    <t>Pravidelná servisní prohlídka dle Nařízení č. 517/2014 včetně zápisu do evidenční knihy zařízení.</t>
  </si>
  <si>
    <t>strojem WAP/vysokotlaké mytí, nebo tlakovým vzduchem, cena zahrnuje použití zařízení a práci; nezahrnuje zajištění přípojky vody,  přivedení vody k zařízení a el. Napájení čistícího stroje; práce musí být technicky a z hlediska rizik BOZP proveditelné – toto garantuje objednatel. </t>
  </si>
  <si>
    <t>Záložní zdroj UPS</t>
  </si>
  <si>
    <t>Sál"C"</t>
  </si>
  <si>
    <t>SHZ</t>
  </si>
  <si>
    <t>Pravidelná kontrola provozuschopnosti pololetní</t>
  </si>
  <si>
    <t>VZT pro hygienické větrán</t>
  </si>
  <si>
    <t>VZT pro hygienické větráni</t>
  </si>
  <si>
    <t>í  (Filtr vzduchu s filtrační kazetou G3 a G7), uzavírací klapky vč. servopohonu a ventilátorů</t>
  </si>
  <si>
    <t>Sál A Záložní zdroj UPS</t>
  </si>
  <si>
    <t>Sál B Záložní zdroj UPS</t>
  </si>
  <si>
    <t>Sál A elektrické instalace</t>
  </si>
  <si>
    <t>Sál B Elektrické instalace</t>
  </si>
  <si>
    <t>Sál"A"</t>
  </si>
  <si>
    <t>Sál"B"</t>
  </si>
  <si>
    <t>elektrické instalace</t>
  </si>
  <si>
    <t>Elektrické instalace</t>
  </si>
  <si>
    <t>Jednotka přesné klimatizace</t>
  </si>
  <si>
    <t>Oddělený kondenzátor</t>
  </si>
  <si>
    <t>VZT</t>
  </si>
  <si>
    <t>Záložní zdroj rackový</t>
  </si>
  <si>
    <t>datový sál</t>
  </si>
  <si>
    <t>Stavební a konstrukční prvky</t>
  </si>
  <si>
    <t xml:space="preserve">podlaha, uchycení žlabů, statická kontrola nosných částí konstrukcí </t>
  </si>
  <si>
    <t>UPS ABB Newave UPScale ST60 (moduly 3x 20kW) + Baterie 7,2Ah/12V / 150ks</t>
  </si>
  <si>
    <t>InRow HiRef, NRCD0400, 34kW (R410A)</t>
  </si>
  <si>
    <t>Kondenzátory Güntner, GCHC RD 063.1/12-26</t>
  </si>
  <si>
    <t>SHZ, Hasivo FE™-36 (HFC 236fa) / 50 + 4 l. strojní + elektrická část</t>
  </si>
  <si>
    <t>SHZ, Hasivo FE™-36 (HFC 236fa) / 50 + 4 l. – elektrická část</t>
  </si>
  <si>
    <t>(PDU EATON, ESWB23 / 10ks</t>
  </si>
  <si>
    <t>PDU -elektro rozvody</t>
  </si>
  <si>
    <t>MBS UPS EATON 93PS10(10), 10kVA</t>
  </si>
  <si>
    <t>počet zařízení</t>
  </si>
  <si>
    <t>ČÁST A) Technická podpora</t>
  </si>
  <si>
    <t xml:space="preserve">Hodinová sazba poskytovatele za rozvojové/změnové požadavky </t>
  </si>
  <si>
    <t>Specifikace vyžadované kontroly</t>
  </si>
  <si>
    <t>počet povinných kontrol/rok u jednoho zařízení</t>
  </si>
  <si>
    <t>Cena za 1500 hodin rozvojových/změnových požadavků (předpoklad na 60 měsíců pro účely hodnocení nabídek)*</t>
  </si>
  <si>
    <r>
      <t>S</t>
    </r>
    <r>
      <rPr>
        <b/>
        <sz val="11"/>
        <color theme="1"/>
        <rFont val="Calibri"/>
        <family val="2"/>
        <charset val="238"/>
        <scheme val="minor"/>
      </rPr>
      <t>ervisní zásah v sobotu, neděli či státní svátek (So 0:00 až Ne 24:00)</t>
    </r>
  </si>
  <si>
    <r>
      <t>Servisní zásah</t>
    </r>
    <r>
      <rPr>
        <b/>
        <sz val="11"/>
        <color theme="1"/>
        <rFont val="Calibri"/>
        <family val="2"/>
        <charset val="238"/>
        <scheme val="minor"/>
      </rPr>
      <t xml:space="preserve"> noc v pracovní dny od 17:00 do 8:00</t>
    </r>
  </si>
  <si>
    <t xml:space="preserve">Projekty na podporu a rozvoj technologií, včetně: 
• Instalace a konfigurace nových technologií
• povýšení technologií na nové verze
• Vývoj nového monitorovacího systému, programování nových funkcionalit, programátorské úpravy stávajícího monitorovacího systémů
• Změnové a Rozvojové požadavky na nové technologie
Sazebník ceny prací účtovaných dle skutečně odvedené práce poskytovatele, odsouhlasené Objednatelem. Objednatel předpokládá čerpání 300 hod ročně na rozvojové projekty, tento rozsah však není garantován a poskytovateli při nevyčerpání uvedeného rozsahu prací Objednatelem nenáleží žádná kompenzace.
</t>
  </si>
  <si>
    <t>Cena v Kč bez DPH za 100 hodin servisních zásahů v noci v pracovních dnech pro účely hodnocení nabídek*</t>
  </si>
  <si>
    <t>Cena v Kč bez DPH za 200 hodin servisních zásahů v pracovní době v pracovních dnech pro účely hodnocení nabídek*</t>
  </si>
  <si>
    <r>
      <t>Servisní zásah</t>
    </r>
    <r>
      <rPr>
        <b/>
        <sz val="11"/>
        <color theme="1"/>
        <rFont val="Calibri"/>
        <family val="2"/>
        <charset val="238"/>
        <scheme val="minor"/>
      </rPr>
      <t xml:space="preserve"> v pracovní době v pracovní dny od 8:00 do 17:00</t>
    </r>
  </si>
  <si>
    <t>Cena v Kč bez DPH za jednu hodinu servisního zásahu v pracovní době v pracovních dnech (zásahy mimo pravidelné servisní úkony)</t>
  </si>
  <si>
    <t>Tabulka B) CENA ROZVOJOVÝCH PROJEKTŮ</t>
  </si>
  <si>
    <t>Tabulka A1 Požadovaný rozsah a parametry technické podpory</t>
  </si>
  <si>
    <t>Tabulka A2 - Seznam technického vybavení datových sálů a povinných kontrol na zařízení, které jsou součástí technické podpory</t>
  </si>
  <si>
    <r>
      <t xml:space="preserve">Celková základní cena za poskytování technické podpory </t>
    </r>
    <r>
      <rPr>
        <sz val="10"/>
        <color rgb="FF000000"/>
        <rFont val="Arial"/>
        <family val="2"/>
        <charset val="238"/>
      </rPr>
      <t xml:space="preserve">na 1 kalendářní měsíc v Kč bez DPH </t>
    </r>
  </si>
  <si>
    <r>
      <t xml:space="preserve">Celková základní cena za technickou podporu vztažená pro účely hodnocení nabídek na </t>
    </r>
    <r>
      <rPr>
        <sz val="10"/>
        <color rgb="FF000000"/>
        <rFont val="Arial"/>
        <family val="2"/>
        <charset val="238"/>
      </rPr>
      <t xml:space="preserve">60 měsíců v Kč bez DPH </t>
    </r>
  </si>
  <si>
    <t xml:space="preserve">Cena v Kč bez DPH za technickou podporu zařízení </t>
  </si>
  <si>
    <t>Celková cena v Kč bez DPH dle tabulky A3 pro účely hodnocení (součet cen ve sloupci Cena v Kč bez DPH za technickou podporu zařízení za 30 měsíců)</t>
  </si>
  <si>
    <t>Cena v Kč bez DPH za technickou podporu zařízení za 30 měsíců</t>
  </si>
  <si>
    <t xml:space="preserve">Cena za servisní zásah v rámci pohotovosti na technologiích začleněných do technické podpory ze strany systémového specialisty poskytovatele. Požadovaná doba zahájení servisního zásahu je 1 hodina od nahlášení požadavku či zjištění nutnosti servisního zásahu ze strany poskytovatele. </t>
  </si>
  <si>
    <t xml:space="preserve">Cena za servisní zásah při pohotovosti v pracovních dnech od 8:00 do 17:00 na technologiích začleněných do technické podpory ze strany systémového specialisty poskytovatele. Požadovaná doba zahájení servisního zásahu je 1 hodina od nahlášení požadavku či zjištění nutnosti servisního zásahu ze strany poskytovatele. </t>
  </si>
  <si>
    <t xml:space="preserve">Cena za servisní zásah při pohotovosti v pracovních dnech od 17:00 do 8:00 druhého dne na technologiích začleněných do technické podpory ze strany systémového specialisty poskytovatele. Požadovaná doba zahájení servisního zásahu je 1 hodina od nahlášení požadavku či zjištění nutnosti servisního zásahu ze strany poskytovatele. </t>
  </si>
  <si>
    <t xml:space="preserve">Požadovaný rozsah a parametry technické podpory: </t>
  </si>
  <si>
    <t>Tabulka A3) Seznam zařízení, které Objednatel může jednostranně začlenit do technické podpory poskytované poskytovatelem dle této Smlouvy a ceny za začlenění příslušného zařízení do technické podpory ze strany poskytovatele (o tuto cenu uvedenou ve sloupci I v řádcích 33 až 41 by byla při začlenění příslušného zařízení do technické podpory navýšena základní cena za poskytování technické podpory na 1 kalendářní měsíc)</t>
  </si>
  <si>
    <t>ČÁST B) ROZVOJOVÉ PROJEKTY DLE ČL. IV. ODST. 1 SMLOUVY</t>
  </si>
  <si>
    <r>
      <t xml:space="preserve">
• Zajištění monitoringu, servisní linky a servisní pohotovosti 24x7x365, proaktivní monitoring stavu systémů, analýza a řešení zjištěných problémů
• Online Helpdesk - řešení provozních problémů a ohlášených incidentů
• Proaktivní údržba, aktualizace a optimalizace systémů
• Řešení standardních technologických požadavků (např. nastavení oprávnění, konfigurační změny, optimalizační úkony)
• Zřízení bezpečného úložiště pro sdílení materiálů týkajících se plnění smlouvy
• Telefonická asistence poskytovatele 24 hodin denně 7 dní v každém týdnu
• Konzultace k řešení problémů a správnému a efektivnímu využívání vybavení.
• Konzultační a metodická spolupráce při rozvoji, navrhování potřebných opatření a změn
• Zpětná reakce poskytovatele do 2 hodin od vyžádání služby v rámci telefonické asistence
• Stanovení rozsahu oprav a časové náročnosti vedoucí k odstranění závady nebo zásahu do 24 hodin
• Povinnost odstranit závady v případě havárie systému do 72 hodin od převzetí požadavku </t>
    </r>
    <r>
      <rPr>
        <sz val="10"/>
        <rFont val="Arial"/>
        <family val="2"/>
        <charset val="238"/>
      </rPr>
      <t>nebo zjištění závady</t>
    </r>
    <r>
      <rPr>
        <sz val="10"/>
        <color theme="1"/>
        <rFont val="Arial"/>
        <family val="2"/>
        <charset val="238"/>
      </rPr>
      <t xml:space="preserve">
• Pokud rozsah závady bude takový, že nebude možno provést nápravu obvyklými prostředky, musí poskytovatel navrhnout do 24 hodin náhradní řešení, jehož realizaci objednatel bezodkladně zváží s ohledem na možné poškození jeho zájmů
• Zajištění záručního a pozáručního servisu technologií (náklady na dodávky náhradních dílů (ND) a servis realizovaný třetí stranou v případě pozáručního servisu nejsou součástí měsíční fixní částky za službu).
• Proškolení obsluhy technologií 1 x v roce (v rámci preventivní prohlídky) zaměstnanců OZP
• Vedení provozních deníků technologií
Cena technické podpory v sobě zahrnuje všechny náklady na poskytování technické podpory včetně nákladů: 
- spojených s telefonickou technickou podporou
- spojených s garancí doby nástupu servisního technika
- spojených s proškolením obsluhy zaměstnanců OZP
- spojených s preventivními prohlídkami zařízení
- spojených s dodávkou spotřebních náhradních dílů (filtry vzduchu a prachové filtry, odpadní a kondenzační nádoby, těsnění, izolace)
• Asistence při eskalaci problémů na supportní centra společností výrobců v rámci platného subscription objednatele, pokud je problém neřešitelný na úrovni poskytovatele.
• Zajištění monitoringu a podpory v pracovních dnech 8-17 hod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</si>
</sst>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5" fillId="4" borderId="11" xfId="0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0" fillId="0" borderId="0" xfId="0" applyBorder="1"/>
    <xf numFmtId="0" fontId="10" fillId="4" borderId="1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5"/>
  <sheetViews>
    <sheetView tabSelected="1" zoomScaleNormal="100" workbookViewId="0">
      <selection activeCell="C1" sqref="C1"/>
    </sheetView>
  </sheetViews>
  <sheetFormatPr defaultRowHeight="15" x14ac:dyDescent="0.25"/>
  <cols>
    <col min="2" max="2" width="4.28515625" customWidth="1"/>
    <col min="3" max="3" width="16.28515625" customWidth="1"/>
    <col min="5" max="5" width="15.5703125" customWidth="1"/>
    <col min="6" max="6" width="16.7109375" customWidth="1"/>
    <col min="7" max="7" width="25.7109375" customWidth="1"/>
    <col min="8" max="8" width="14.42578125" customWidth="1"/>
    <col min="9" max="9" width="9.85546875" customWidth="1"/>
    <col min="10" max="10" width="11.140625" customWidth="1"/>
    <col min="11" max="11" width="40.42578125" customWidth="1"/>
  </cols>
  <sheetData>
    <row r="1" spans="2:14" x14ac:dyDescent="0.25">
      <c r="C1" s="1" t="s">
        <v>0</v>
      </c>
    </row>
    <row r="2" spans="2:14" ht="15.75" thickBot="1" x14ac:dyDescent="0.3"/>
    <row r="3" spans="2:14" ht="15.75" thickBot="1" x14ac:dyDescent="0.3">
      <c r="B3" s="84" t="s">
        <v>55</v>
      </c>
      <c r="C3" s="85"/>
      <c r="D3" s="85"/>
      <c r="E3" s="85"/>
      <c r="F3" s="85"/>
      <c r="G3" s="85"/>
      <c r="H3" s="85"/>
      <c r="I3" s="85"/>
      <c r="J3" s="85"/>
      <c r="K3" s="86"/>
    </row>
    <row r="4" spans="2:14" ht="15.75" thickBot="1" x14ac:dyDescent="0.3"/>
    <row r="5" spans="2:14" ht="42.75" customHeight="1" thickBot="1" x14ac:dyDescent="0.3">
      <c r="C5" s="95" t="s">
        <v>68</v>
      </c>
      <c r="D5" s="96"/>
      <c r="E5" s="96"/>
      <c r="F5" s="96"/>
      <c r="G5" s="96"/>
      <c r="H5" s="96"/>
      <c r="I5" s="96"/>
      <c r="J5" s="97"/>
      <c r="K5" s="44"/>
      <c r="L5" s="45"/>
      <c r="M5" s="45"/>
    </row>
    <row r="6" spans="2:14" ht="364.5" customHeight="1" x14ac:dyDescent="0.25">
      <c r="C6" s="117" t="s">
        <v>78</v>
      </c>
      <c r="D6" s="53" t="s">
        <v>81</v>
      </c>
      <c r="E6" s="54"/>
      <c r="F6" s="54"/>
      <c r="G6" s="54"/>
      <c r="H6" s="54"/>
      <c r="I6" s="54"/>
      <c r="J6" s="55"/>
      <c r="K6" s="43"/>
      <c r="L6" s="45"/>
      <c r="M6" s="45"/>
    </row>
    <row r="7" spans="2:14" ht="47.25" customHeight="1" thickBot="1" x14ac:dyDescent="0.3">
      <c r="C7" s="118"/>
      <c r="D7" s="56"/>
      <c r="E7" s="57"/>
      <c r="F7" s="57"/>
      <c r="G7" s="57"/>
      <c r="H7" s="57"/>
      <c r="I7" s="57"/>
      <c r="J7" s="58"/>
      <c r="K7" s="25"/>
    </row>
    <row r="8" spans="2:14" ht="45.75" customHeight="1" thickBot="1" x14ac:dyDescent="0.3">
      <c r="C8" s="37"/>
      <c r="D8" s="10"/>
      <c r="E8" s="38"/>
      <c r="F8" s="38"/>
      <c r="G8" s="38"/>
      <c r="H8" s="38"/>
      <c r="I8" s="38"/>
      <c r="J8" s="38"/>
    </row>
    <row r="9" spans="2:14" ht="60.75" customHeight="1" thickBot="1" x14ac:dyDescent="0.3">
      <c r="C9" s="108" t="s">
        <v>69</v>
      </c>
      <c r="D9" s="109"/>
      <c r="E9" s="109"/>
      <c r="F9" s="109"/>
      <c r="G9" s="109"/>
      <c r="H9" s="109"/>
      <c r="I9" s="109"/>
      <c r="J9" s="110"/>
    </row>
    <row r="10" spans="2:14" ht="89.25" customHeight="1" x14ac:dyDescent="0.25">
      <c r="C10" s="62" t="s">
        <v>1</v>
      </c>
      <c r="D10" s="63"/>
      <c r="E10" s="32" t="s">
        <v>11</v>
      </c>
      <c r="F10" s="31" t="s">
        <v>12</v>
      </c>
      <c r="G10" s="33" t="s">
        <v>57</v>
      </c>
      <c r="H10" s="33" t="s">
        <v>54</v>
      </c>
      <c r="I10" s="106" t="s">
        <v>58</v>
      </c>
      <c r="J10" s="107"/>
    </row>
    <row r="11" spans="2:14" ht="78" customHeight="1" x14ac:dyDescent="0.25">
      <c r="C11" s="59" t="s">
        <v>15</v>
      </c>
      <c r="D11" s="60"/>
      <c r="E11" s="5" t="s">
        <v>16</v>
      </c>
      <c r="F11" s="5" t="s">
        <v>47</v>
      </c>
      <c r="G11" s="16" t="s">
        <v>13</v>
      </c>
      <c r="H11" s="17">
        <v>2</v>
      </c>
      <c r="I11" s="113">
        <v>2</v>
      </c>
      <c r="J11" s="114"/>
      <c r="K11" s="46"/>
      <c r="L11" s="19"/>
      <c r="M11" s="19"/>
      <c r="N11" s="19"/>
    </row>
    <row r="12" spans="2:14" ht="39" customHeight="1" x14ac:dyDescent="0.25">
      <c r="C12" s="59" t="s">
        <v>17</v>
      </c>
      <c r="D12" s="60"/>
      <c r="E12" s="5" t="s">
        <v>18</v>
      </c>
      <c r="F12" s="15" t="s">
        <v>48</v>
      </c>
      <c r="G12" s="16" t="s">
        <v>13</v>
      </c>
      <c r="H12" s="5">
        <v>2</v>
      </c>
      <c r="I12" s="113">
        <v>2</v>
      </c>
      <c r="J12" s="114"/>
      <c r="K12" s="46"/>
      <c r="L12" s="19"/>
      <c r="M12" s="19"/>
      <c r="N12" s="19"/>
    </row>
    <row r="13" spans="2:14" ht="93.75" customHeight="1" x14ac:dyDescent="0.25">
      <c r="C13" s="59" t="s">
        <v>19</v>
      </c>
      <c r="D13" s="60"/>
      <c r="E13" s="5" t="s">
        <v>20</v>
      </c>
      <c r="F13" s="5"/>
      <c r="G13" s="18" t="s">
        <v>22</v>
      </c>
      <c r="H13" s="5">
        <v>2</v>
      </c>
      <c r="I13" s="115">
        <v>1</v>
      </c>
      <c r="J13" s="116"/>
      <c r="K13" s="46"/>
      <c r="L13" s="19"/>
      <c r="M13" s="19"/>
      <c r="N13" s="19"/>
    </row>
    <row r="14" spans="2:14" ht="224.25" customHeight="1" x14ac:dyDescent="0.25">
      <c r="C14" s="59" t="s">
        <v>21</v>
      </c>
      <c r="D14" s="60"/>
      <c r="E14" s="5" t="s">
        <v>20</v>
      </c>
      <c r="F14" s="5"/>
      <c r="G14" s="18" t="s">
        <v>23</v>
      </c>
      <c r="H14" s="5">
        <v>2</v>
      </c>
      <c r="I14" s="115">
        <v>2</v>
      </c>
      <c r="J14" s="116"/>
      <c r="K14" s="46"/>
      <c r="L14" s="19"/>
      <c r="M14" s="19"/>
      <c r="N14" s="19"/>
    </row>
    <row r="15" spans="2:14" ht="89.25" customHeight="1" x14ac:dyDescent="0.25">
      <c r="C15" s="59" t="s">
        <v>24</v>
      </c>
      <c r="D15" s="60"/>
      <c r="E15" s="5" t="s">
        <v>25</v>
      </c>
      <c r="F15" s="5" t="s">
        <v>46</v>
      </c>
      <c r="G15" s="16" t="s">
        <v>13</v>
      </c>
      <c r="H15" s="5">
        <v>1</v>
      </c>
      <c r="I15" s="115">
        <v>1</v>
      </c>
      <c r="J15" s="116"/>
      <c r="K15" s="46"/>
      <c r="L15" s="19"/>
      <c r="M15" s="19"/>
      <c r="N15" s="19"/>
    </row>
    <row r="16" spans="2:14" ht="54" customHeight="1" x14ac:dyDescent="0.25">
      <c r="C16" s="59" t="s">
        <v>26</v>
      </c>
      <c r="D16" s="60"/>
      <c r="E16" s="5" t="s">
        <v>25</v>
      </c>
      <c r="F16" s="5" t="s">
        <v>49</v>
      </c>
      <c r="G16" s="16" t="s">
        <v>14</v>
      </c>
      <c r="H16" s="5">
        <v>1</v>
      </c>
      <c r="I16" s="115">
        <v>1</v>
      </c>
      <c r="J16" s="116"/>
      <c r="K16" s="46"/>
    </row>
    <row r="17" spans="3:18" ht="54" customHeight="1" x14ac:dyDescent="0.25">
      <c r="C17" s="59" t="s">
        <v>26</v>
      </c>
      <c r="D17" s="60"/>
      <c r="E17" s="5" t="s">
        <v>25</v>
      </c>
      <c r="F17" s="5" t="s">
        <v>50</v>
      </c>
      <c r="G17" s="5" t="s">
        <v>27</v>
      </c>
      <c r="H17" s="5">
        <v>1</v>
      </c>
      <c r="I17" s="115">
        <v>2</v>
      </c>
      <c r="J17" s="116"/>
      <c r="K17" s="46"/>
    </row>
    <row r="18" spans="3:18" ht="125.25" customHeight="1" x14ac:dyDescent="0.25">
      <c r="C18" s="59" t="s">
        <v>29</v>
      </c>
      <c r="D18" s="60"/>
      <c r="E18" s="5" t="s">
        <v>25</v>
      </c>
      <c r="F18" s="5" t="s">
        <v>28</v>
      </c>
      <c r="G18" s="5" t="s">
        <v>30</v>
      </c>
      <c r="H18" s="5">
        <v>1</v>
      </c>
      <c r="I18" s="115">
        <v>1</v>
      </c>
      <c r="J18" s="116"/>
      <c r="K18" s="46"/>
    </row>
    <row r="19" spans="3:18" ht="38.25" customHeight="1" x14ac:dyDescent="0.25">
      <c r="C19" s="59" t="s">
        <v>52</v>
      </c>
      <c r="D19" s="60"/>
      <c r="E19" s="5" t="s">
        <v>25</v>
      </c>
      <c r="F19" s="5" t="s">
        <v>51</v>
      </c>
      <c r="G19" s="16" t="s">
        <v>13</v>
      </c>
      <c r="H19" s="5">
        <v>10</v>
      </c>
      <c r="I19" s="113">
        <v>1</v>
      </c>
      <c r="J19" s="114"/>
      <c r="K19" s="46"/>
    </row>
    <row r="20" spans="3:18" ht="38.25" customHeight="1" x14ac:dyDescent="0.25">
      <c r="C20" s="59" t="s">
        <v>24</v>
      </c>
      <c r="D20" s="60"/>
      <c r="E20" s="5" t="s">
        <v>35</v>
      </c>
      <c r="F20" s="5" t="s">
        <v>53</v>
      </c>
      <c r="G20" s="16" t="s">
        <v>13</v>
      </c>
      <c r="H20" s="5">
        <v>2</v>
      </c>
      <c r="I20" s="113">
        <v>1</v>
      </c>
      <c r="J20" s="114"/>
      <c r="K20" s="46"/>
    </row>
    <row r="21" spans="3:18" ht="38.25" customHeight="1" x14ac:dyDescent="0.25">
      <c r="C21" s="59" t="s">
        <v>24</v>
      </c>
      <c r="D21" s="60"/>
      <c r="E21" s="5" t="s">
        <v>36</v>
      </c>
      <c r="F21" s="5" t="s">
        <v>53</v>
      </c>
      <c r="G21" s="16" t="s">
        <v>13</v>
      </c>
      <c r="H21" s="5">
        <v>2</v>
      </c>
      <c r="I21" s="113">
        <v>1</v>
      </c>
      <c r="J21" s="114"/>
      <c r="K21" s="46"/>
    </row>
    <row r="22" spans="3:18" ht="38.25" customHeight="1" x14ac:dyDescent="0.25">
      <c r="C22" s="59" t="s">
        <v>37</v>
      </c>
      <c r="D22" s="60"/>
      <c r="E22" s="5" t="s">
        <v>35</v>
      </c>
      <c r="F22" s="5"/>
      <c r="G22" s="16" t="s">
        <v>13</v>
      </c>
      <c r="H22" s="5">
        <v>1</v>
      </c>
      <c r="I22" s="113">
        <v>1</v>
      </c>
      <c r="J22" s="114"/>
      <c r="K22" s="46"/>
    </row>
    <row r="23" spans="3:18" ht="38.25" customHeight="1" x14ac:dyDescent="0.25">
      <c r="C23" s="59" t="s">
        <v>38</v>
      </c>
      <c r="D23" s="60"/>
      <c r="E23" s="5" t="s">
        <v>36</v>
      </c>
      <c r="F23" s="6"/>
      <c r="G23" s="16" t="s">
        <v>13</v>
      </c>
      <c r="H23" s="5">
        <v>1</v>
      </c>
      <c r="I23" s="81">
        <v>1</v>
      </c>
      <c r="J23" s="82"/>
      <c r="K23" s="46"/>
    </row>
    <row r="24" spans="3:18" ht="38.25" customHeight="1" x14ac:dyDescent="0.25">
      <c r="C24" s="59" t="s">
        <v>38</v>
      </c>
      <c r="D24" s="60"/>
      <c r="E24" s="5" t="s">
        <v>25</v>
      </c>
      <c r="F24" s="6"/>
      <c r="G24" s="16" t="s">
        <v>13</v>
      </c>
      <c r="H24" s="5">
        <v>1</v>
      </c>
      <c r="I24" s="81">
        <v>1</v>
      </c>
      <c r="J24" s="82"/>
      <c r="K24" s="46"/>
    </row>
    <row r="25" spans="3:18" ht="75" customHeight="1" thickBot="1" x14ac:dyDescent="0.3">
      <c r="C25" s="87" t="s">
        <v>44</v>
      </c>
      <c r="D25" s="88"/>
      <c r="E25" s="34" t="s">
        <v>25</v>
      </c>
      <c r="F25" s="35" t="s">
        <v>45</v>
      </c>
      <c r="G25" s="36" t="s">
        <v>13</v>
      </c>
      <c r="H25" s="34">
        <v>1</v>
      </c>
      <c r="I25" s="119">
        <v>1</v>
      </c>
      <c r="J25" s="120"/>
      <c r="K25" s="46"/>
    </row>
    <row r="26" spans="3:18" ht="23.25" customHeight="1" thickBot="1" x14ac:dyDescent="0.3">
      <c r="C26" s="39"/>
      <c r="D26" s="39"/>
      <c r="E26" s="39"/>
      <c r="F26" s="40"/>
      <c r="G26" s="41"/>
      <c r="H26" s="39"/>
      <c r="I26" s="39"/>
      <c r="J26" s="39"/>
      <c r="K26" s="29"/>
    </row>
    <row r="27" spans="3:18" ht="51" customHeight="1" thickBot="1" x14ac:dyDescent="0.3">
      <c r="C27" s="98" t="s">
        <v>70</v>
      </c>
      <c r="D27" s="99"/>
      <c r="E27" s="99"/>
      <c r="F27" s="99"/>
      <c r="G27" s="99"/>
      <c r="H27" s="99"/>
      <c r="I27" s="100"/>
      <c r="J27" s="42"/>
      <c r="K27" s="111"/>
      <c r="L27" s="112"/>
      <c r="M27" s="112"/>
      <c r="N27" s="112"/>
      <c r="O27" s="112"/>
      <c r="P27" s="112"/>
      <c r="Q27" s="112"/>
      <c r="R27" s="112"/>
    </row>
    <row r="28" spans="3:18" ht="51" customHeight="1" thickBot="1" x14ac:dyDescent="0.3">
      <c r="C28" s="98" t="s">
        <v>71</v>
      </c>
      <c r="D28" s="99"/>
      <c r="E28" s="99"/>
      <c r="F28" s="99"/>
      <c r="G28" s="99"/>
      <c r="H28" s="99"/>
      <c r="I28" s="100"/>
      <c r="J28" s="30">
        <f>J27*60</f>
        <v>0</v>
      </c>
    </row>
    <row r="30" spans="3:18" ht="15.75" thickBot="1" x14ac:dyDescent="0.3"/>
    <row r="31" spans="3:18" ht="75.75" customHeight="1" x14ac:dyDescent="0.25">
      <c r="C31" s="101" t="s">
        <v>79</v>
      </c>
      <c r="D31" s="102"/>
      <c r="E31" s="102"/>
      <c r="F31" s="102"/>
      <c r="G31" s="102"/>
      <c r="H31" s="102"/>
      <c r="I31" s="102"/>
      <c r="J31" s="103"/>
    </row>
    <row r="32" spans="3:18" ht="89.25" x14ac:dyDescent="0.25">
      <c r="C32" s="48" t="s">
        <v>1</v>
      </c>
      <c r="D32" s="3" t="s">
        <v>11</v>
      </c>
      <c r="E32" s="2" t="s">
        <v>12</v>
      </c>
      <c r="F32" s="4" t="s">
        <v>57</v>
      </c>
      <c r="G32" s="4" t="s">
        <v>54</v>
      </c>
      <c r="H32" s="4" t="s">
        <v>58</v>
      </c>
      <c r="I32" s="4" t="s">
        <v>72</v>
      </c>
      <c r="J32" s="49" t="s">
        <v>74</v>
      </c>
      <c r="K32" s="47"/>
    </row>
    <row r="33" spans="2:11" ht="27" customHeight="1" x14ac:dyDescent="0.25">
      <c r="C33" s="50" t="s">
        <v>39</v>
      </c>
      <c r="D33" s="20" t="s">
        <v>43</v>
      </c>
      <c r="E33" s="5"/>
      <c r="F33" s="20"/>
      <c r="G33" s="20">
        <v>1</v>
      </c>
      <c r="H33" s="22">
        <v>1</v>
      </c>
      <c r="I33" s="21"/>
      <c r="J33" s="51">
        <f>I33*30</f>
        <v>0</v>
      </c>
    </row>
    <row r="34" spans="2:11" ht="27" customHeight="1" x14ac:dyDescent="0.25">
      <c r="C34" s="50" t="s">
        <v>40</v>
      </c>
      <c r="D34" s="20" t="s">
        <v>43</v>
      </c>
      <c r="E34" s="5"/>
      <c r="F34" s="20"/>
      <c r="G34" s="20">
        <v>1</v>
      </c>
      <c r="H34" s="22">
        <v>1</v>
      </c>
      <c r="I34" s="21"/>
      <c r="J34" s="51">
        <f t="shared" ref="J34:J41" si="0">I34*30</f>
        <v>0</v>
      </c>
    </row>
    <row r="35" spans="2:11" ht="27" customHeight="1" x14ac:dyDescent="0.25">
      <c r="C35" s="50" t="s">
        <v>42</v>
      </c>
      <c r="D35" s="20" t="s">
        <v>43</v>
      </c>
      <c r="E35" s="5"/>
      <c r="F35" s="20"/>
      <c r="G35" s="20">
        <v>1</v>
      </c>
      <c r="H35" s="22">
        <v>1</v>
      </c>
      <c r="I35" s="21"/>
      <c r="J35" s="51">
        <f t="shared" si="0"/>
        <v>0</v>
      </c>
    </row>
    <row r="36" spans="2:11" ht="27" customHeight="1" x14ac:dyDescent="0.25">
      <c r="C36" s="50" t="s">
        <v>26</v>
      </c>
      <c r="D36" s="20" t="s">
        <v>43</v>
      </c>
      <c r="E36" s="5"/>
      <c r="F36" s="20"/>
      <c r="G36" s="20">
        <v>1</v>
      </c>
      <c r="H36" s="22">
        <v>1</v>
      </c>
      <c r="I36" s="21"/>
      <c r="J36" s="51">
        <f t="shared" si="0"/>
        <v>0</v>
      </c>
    </row>
    <row r="37" spans="2:11" ht="27" customHeight="1" x14ac:dyDescent="0.25">
      <c r="C37" s="50" t="s">
        <v>41</v>
      </c>
      <c r="D37" s="20" t="s">
        <v>43</v>
      </c>
      <c r="E37" s="5"/>
      <c r="F37" s="20"/>
      <c r="G37" s="20">
        <v>1</v>
      </c>
      <c r="H37" s="22">
        <v>1</v>
      </c>
      <c r="I37" s="21"/>
      <c r="J37" s="51">
        <f t="shared" si="0"/>
        <v>0</v>
      </c>
    </row>
    <row r="38" spans="2:11" ht="27" customHeight="1" x14ac:dyDescent="0.25">
      <c r="C38" s="50" t="s">
        <v>31</v>
      </c>
      <c r="D38" s="20" t="s">
        <v>43</v>
      </c>
      <c r="E38" s="5"/>
      <c r="F38" s="20"/>
      <c r="G38" s="20">
        <v>1</v>
      </c>
      <c r="H38" s="22">
        <v>1</v>
      </c>
      <c r="I38" s="21"/>
      <c r="J38" s="51">
        <f t="shared" si="0"/>
        <v>0</v>
      </c>
    </row>
    <row r="39" spans="2:11" ht="27" customHeight="1" x14ac:dyDescent="0.25">
      <c r="C39" s="50" t="s">
        <v>32</v>
      </c>
      <c r="D39" s="20" t="s">
        <v>43</v>
      </c>
      <c r="E39" s="5"/>
      <c r="F39" s="20"/>
      <c r="G39" s="20">
        <v>1</v>
      </c>
      <c r="H39" s="22">
        <v>1</v>
      </c>
      <c r="I39" s="21"/>
      <c r="J39" s="51">
        <f t="shared" si="0"/>
        <v>0</v>
      </c>
    </row>
    <row r="40" spans="2:11" ht="27" customHeight="1" x14ac:dyDescent="0.25">
      <c r="C40" s="50" t="s">
        <v>33</v>
      </c>
      <c r="D40" s="20" t="s">
        <v>43</v>
      </c>
      <c r="E40" s="5"/>
      <c r="F40" s="20"/>
      <c r="G40" s="20">
        <v>1</v>
      </c>
      <c r="H40" s="22">
        <v>1</v>
      </c>
      <c r="I40" s="21"/>
      <c r="J40" s="51">
        <f t="shared" si="0"/>
        <v>0</v>
      </c>
    </row>
    <row r="41" spans="2:11" ht="27" customHeight="1" x14ac:dyDescent="0.25">
      <c r="C41" s="50" t="s">
        <v>34</v>
      </c>
      <c r="D41" s="20" t="s">
        <v>43</v>
      </c>
      <c r="E41" s="5"/>
      <c r="F41" s="20"/>
      <c r="G41" s="20">
        <v>1</v>
      </c>
      <c r="H41" s="22">
        <v>1</v>
      </c>
      <c r="I41" s="21"/>
      <c r="J41" s="51">
        <f t="shared" si="0"/>
        <v>0</v>
      </c>
    </row>
    <row r="42" spans="2:11" ht="33.6" customHeight="1" thickBot="1" x14ac:dyDescent="0.3">
      <c r="C42" s="104" t="s">
        <v>73</v>
      </c>
      <c r="D42" s="105"/>
      <c r="E42" s="105"/>
      <c r="F42" s="105"/>
      <c r="G42" s="105"/>
      <c r="H42" s="105"/>
      <c r="I42" s="105"/>
      <c r="J42" s="52">
        <f>SUM(J33:J41)</f>
        <v>0</v>
      </c>
    </row>
    <row r="45" spans="2:11" ht="15.75" thickBot="1" x14ac:dyDescent="0.3"/>
    <row r="46" spans="2:11" ht="15.75" thickBot="1" x14ac:dyDescent="0.3">
      <c r="B46" s="84" t="s">
        <v>80</v>
      </c>
      <c r="C46" s="85"/>
      <c r="D46" s="85"/>
      <c r="E46" s="85"/>
      <c r="F46" s="85"/>
      <c r="G46" s="85"/>
      <c r="H46" s="85"/>
      <c r="I46" s="85"/>
      <c r="J46" s="85"/>
      <c r="K46" s="86"/>
    </row>
    <row r="48" spans="2:11" x14ac:dyDescent="0.25">
      <c r="C48" s="64" t="s">
        <v>62</v>
      </c>
      <c r="D48" s="83"/>
      <c r="E48" s="83"/>
      <c r="F48" s="83"/>
      <c r="G48" s="83"/>
      <c r="H48" s="83"/>
      <c r="I48" s="83"/>
      <c r="J48" s="83"/>
    </row>
    <row r="49" spans="2:11" x14ac:dyDescent="0.25">
      <c r="C49" s="83"/>
      <c r="D49" s="83"/>
      <c r="E49" s="83"/>
      <c r="F49" s="83"/>
      <c r="G49" s="83"/>
      <c r="H49" s="83"/>
      <c r="I49" s="83"/>
      <c r="J49" s="83"/>
    </row>
    <row r="50" spans="2:11" x14ac:dyDescent="0.25">
      <c r="C50" s="83"/>
      <c r="D50" s="83"/>
      <c r="E50" s="83"/>
      <c r="F50" s="83"/>
      <c r="G50" s="83"/>
      <c r="H50" s="83"/>
      <c r="I50" s="83"/>
      <c r="J50" s="83"/>
    </row>
    <row r="51" spans="2:11" x14ac:dyDescent="0.25">
      <c r="C51" s="83"/>
      <c r="D51" s="83"/>
      <c r="E51" s="83"/>
      <c r="F51" s="83"/>
      <c r="G51" s="83"/>
      <c r="H51" s="83"/>
      <c r="I51" s="83"/>
      <c r="J51" s="83"/>
    </row>
    <row r="52" spans="2:11" ht="97.15" customHeight="1" thickBot="1" x14ac:dyDescent="0.3">
      <c r="C52" s="83"/>
      <c r="D52" s="83"/>
      <c r="E52" s="83"/>
      <c r="F52" s="83"/>
      <c r="G52" s="83"/>
      <c r="H52" s="83"/>
      <c r="I52" s="83"/>
      <c r="J52" s="83"/>
      <c r="K52" s="24"/>
    </row>
    <row r="53" spans="2:11" ht="15" customHeight="1" thickBot="1" x14ac:dyDescent="0.3">
      <c r="C53" s="121" t="s">
        <v>67</v>
      </c>
      <c r="D53" s="122"/>
      <c r="E53" s="122"/>
      <c r="F53" s="122"/>
      <c r="G53" s="122"/>
      <c r="H53" s="122"/>
      <c r="I53" s="122"/>
      <c r="J53" s="123"/>
    </row>
    <row r="54" spans="2:11" ht="15.75" thickBot="1" x14ac:dyDescent="0.3">
      <c r="C54" s="124" t="s">
        <v>2</v>
      </c>
      <c r="D54" s="125"/>
      <c r="E54" s="125"/>
      <c r="F54" s="125"/>
      <c r="G54" s="125"/>
      <c r="H54" s="126"/>
      <c r="I54" s="127" t="s">
        <v>3</v>
      </c>
      <c r="J54" s="128"/>
    </row>
    <row r="55" spans="2:11" ht="30" customHeight="1" thickBot="1" x14ac:dyDescent="0.3">
      <c r="C55" s="78" t="s">
        <v>56</v>
      </c>
      <c r="D55" s="79"/>
      <c r="E55" s="79"/>
      <c r="F55" s="79"/>
      <c r="G55" s="79"/>
      <c r="H55" s="129"/>
      <c r="I55" s="130"/>
      <c r="J55" s="131"/>
    </row>
    <row r="56" spans="2:11" ht="39.6" customHeight="1" thickBot="1" x14ac:dyDescent="0.3">
      <c r="C56" s="132" t="s">
        <v>59</v>
      </c>
      <c r="D56" s="133"/>
      <c r="E56" s="133"/>
      <c r="F56" s="133"/>
      <c r="G56" s="133"/>
      <c r="H56" s="134"/>
      <c r="I56" s="135">
        <f>I55*1500</f>
        <v>0</v>
      </c>
      <c r="J56" s="136"/>
      <c r="K56" s="26"/>
    </row>
    <row r="59" spans="2:11" ht="15.75" thickBot="1" x14ac:dyDescent="0.3"/>
    <row r="60" spans="2:11" ht="15.75" thickBot="1" x14ac:dyDescent="0.3">
      <c r="B60" s="84" t="s">
        <v>4</v>
      </c>
      <c r="C60" s="85"/>
      <c r="D60" s="85"/>
      <c r="E60" s="85"/>
      <c r="F60" s="85"/>
      <c r="G60" s="85"/>
      <c r="H60" s="85"/>
      <c r="I60" s="85"/>
      <c r="J60" s="85"/>
      <c r="K60" s="86"/>
    </row>
    <row r="61" spans="2:11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</row>
    <row r="62" spans="2:11" ht="14.25" customHeight="1" x14ac:dyDescent="0.25">
      <c r="C62" s="10"/>
      <c r="D62" s="10"/>
      <c r="E62" s="10"/>
      <c r="F62" s="11"/>
      <c r="G62" s="11"/>
      <c r="H62" s="11"/>
      <c r="I62" s="12"/>
      <c r="J62" s="12"/>
    </row>
    <row r="64" spans="2:11" ht="15.75" thickBot="1" x14ac:dyDescent="0.3"/>
    <row r="65" spans="2:11" ht="80.45" customHeight="1" x14ac:dyDescent="0.25">
      <c r="C65" s="137" t="s">
        <v>60</v>
      </c>
      <c r="D65" s="138"/>
      <c r="E65" s="138"/>
      <c r="F65" s="138"/>
      <c r="G65" s="138"/>
      <c r="H65" s="138"/>
      <c r="I65" s="8" t="s">
        <v>6</v>
      </c>
      <c r="J65" s="9" t="s">
        <v>5</v>
      </c>
      <c r="K65" s="25"/>
    </row>
    <row r="66" spans="2:11" ht="84" customHeight="1" thickBot="1" x14ac:dyDescent="0.3">
      <c r="C66" s="139" t="s">
        <v>75</v>
      </c>
      <c r="D66" s="140"/>
      <c r="E66" s="140"/>
      <c r="F66" s="140"/>
      <c r="G66" s="140"/>
      <c r="H66" s="140"/>
      <c r="I66" s="14"/>
      <c r="J66" s="7">
        <f>I66*300</f>
        <v>0</v>
      </c>
    </row>
    <row r="68" spans="2:11" ht="15.75" thickBot="1" x14ac:dyDescent="0.3"/>
    <row r="69" spans="2:11" ht="91.5" customHeight="1" thickBot="1" x14ac:dyDescent="0.3">
      <c r="C69" s="94" t="s">
        <v>65</v>
      </c>
      <c r="D69" s="92"/>
      <c r="E69" s="93"/>
      <c r="F69" s="91" t="s">
        <v>66</v>
      </c>
      <c r="G69" s="92"/>
      <c r="H69" s="93"/>
      <c r="I69" s="89" t="s">
        <v>64</v>
      </c>
      <c r="J69" s="90"/>
    </row>
    <row r="70" spans="2:11" ht="130.5" customHeight="1" thickBot="1" x14ac:dyDescent="0.3">
      <c r="C70" s="78" t="s">
        <v>76</v>
      </c>
      <c r="D70" s="79"/>
      <c r="E70" s="80"/>
      <c r="F70" s="75"/>
      <c r="G70" s="76"/>
      <c r="H70" s="77"/>
      <c r="I70" s="74">
        <f>F70*200</f>
        <v>0</v>
      </c>
      <c r="J70" s="70"/>
      <c r="K70" s="28"/>
    </row>
    <row r="71" spans="2:11" ht="14.25" customHeight="1" thickBot="1" x14ac:dyDescent="0.3">
      <c r="C71" s="10"/>
      <c r="D71" s="10"/>
      <c r="E71" s="10"/>
      <c r="F71" s="11"/>
      <c r="G71" s="11"/>
      <c r="H71" s="11"/>
      <c r="I71" s="12"/>
      <c r="J71" s="12"/>
    </row>
    <row r="72" spans="2:11" ht="79.5" customHeight="1" thickBot="1" x14ac:dyDescent="0.3">
      <c r="C72" s="94" t="s">
        <v>61</v>
      </c>
      <c r="D72" s="92"/>
      <c r="E72" s="93"/>
      <c r="F72" s="91" t="s">
        <v>10</v>
      </c>
      <c r="G72" s="92"/>
      <c r="H72" s="93"/>
      <c r="I72" s="89" t="s">
        <v>63</v>
      </c>
      <c r="J72" s="90"/>
      <c r="K72" s="27"/>
    </row>
    <row r="73" spans="2:11" ht="132.75" customHeight="1" thickBot="1" x14ac:dyDescent="0.3">
      <c r="C73" s="78" t="s">
        <v>77</v>
      </c>
      <c r="D73" s="79"/>
      <c r="E73" s="80"/>
      <c r="F73" s="75"/>
      <c r="G73" s="76"/>
      <c r="H73" s="77"/>
      <c r="I73" s="74">
        <f>F73*100</f>
        <v>0</v>
      </c>
      <c r="J73" s="70"/>
      <c r="K73" s="28"/>
    </row>
    <row r="74" spans="2:11" ht="21" customHeight="1" x14ac:dyDescent="0.25">
      <c r="C74" s="10"/>
      <c r="D74" s="10"/>
      <c r="E74" s="10"/>
      <c r="F74" s="11"/>
      <c r="G74" s="11"/>
      <c r="H74" s="11"/>
      <c r="I74" s="13"/>
      <c r="J74" s="13"/>
    </row>
    <row r="75" spans="2:11" ht="15.75" thickBot="1" x14ac:dyDescent="0.3"/>
    <row r="76" spans="2:11" ht="24" customHeight="1" thickBot="1" x14ac:dyDescent="0.3">
      <c r="C76" s="71" t="s">
        <v>7</v>
      </c>
      <c r="D76" s="72"/>
      <c r="E76" s="72"/>
      <c r="F76" s="72"/>
      <c r="G76" s="72"/>
      <c r="H76" s="73"/>
      <c r="I76" s="69">
        <f>J66+I70+I73</f>
        <v>0</v>
      </c>
      <c r="J76" s="70"/>
    </row>
    <row r="78" spans="2:11" ht="15.75" thickBot="1" x14ac:dyDescent="0.3"/>
    <row r="79" spans="2:11" ht="30" customHeight="1" thickBot="1" x14ac:dyDescent="0.3">
      <c r="B79" s="65" t="s">
        <v>8</v>
      </c>
      <c r="C79" s="66"/>
      <c r="D79" s="66"/>
      <c r="E79" s="66"/>
      <c r="F79" s="66"/>
      <c r="G79" s="66"/>
      <c r="H79" s="67"/>
      <c r="I79" s="68">
        <f>J28+J42+I56+I76</f>
        <v>0</v>
      </c>
      <c r="J79" s="69"/>
      <c r="K79" s="70"/>
    </row>
    <row r="81" spans="3:11" ht="36.6" customHeight="1" x14ac:dyDescent="0.25">
      <c r="C81" s="64" t="s">
        <v>9</v>
      </c>
      <c r="D81" s="64"/>
      <c r="E81" s="64"/>
      <c r="F81" s="64"/>
      <c r="G81" s="64"/>
      <c r="H81" s="64"/>
      <c r="I81" s="64"/>
      <c r="J81" s="64"/>
    </row>
    <row r="82" spans="3:11" x14ac:dyDescent="0.25">
      <c r="K82" s="61"/>
    </row>
    <row r="83" spans="3:11" x14ac:dyDescent="0.25">
      <c r="K83" s="61"/>
    </row>
    <row r="85" spans="3:11" ht="409.5" customHeight="1" x14ac:dyDescent="0.25"/>
  </sheetData>
  <mergeCells count="72">
    <mergeCell ref="C65:H65"/>
    <mergeCell ref="C66:H66"/>
    <mergeCell ref="C55:H55"/>
    <mergeCell ref="I55:J55"/>
    <mergeCell ref="C56:H56"/>
    <mergeCell ref="I56:J56"/>
    <mergeCell ref="B60:K60"/>
    <mergeCell ref="I15:J15"/>
    <mergeCell ref="C22:D22"/>
    <mergeCell ref="C6:C7"/>
    <mergeCell ref="I16:J16"/>
    <mergeCell ref="I17:J17"/>
    <mergeCell ref="I18:J18"/>
    <mergeCell ref="I19:J19"/>
    <mergeCell ref="I20:J20"/>
    <mergeCell ref="I21:J21"/>
    <mergeCell ref="I22:J22"/>
    <mergeCell ref="I72:J72"/>
    <mergeCell ref="F72:H72"/>
    <mergeCell ref="C72:E72"/>
    <mergeCell ref="B3:K3"/>
    <mergeCell ref="C5:J5"/>
    <mergeCell ref="C27:I27"/>
    <mergeCell ref="C31:J31"/>
    <mergeCell ref="C42:I42"/>
    <mergeCell ref="I10:J10"/>
    <mergeCell ref="C9:J9"/>
    <mergeCell ref="K27:R27"/>
    <mergeCell ref="C28:I28"/>
    <mergeCell ref="I11:J11"/>
    <mergeCell ref="I12:J12"/>
    <mergeCell ref="I13:J13"/>
    <mergeCell ref="I14:J14"/>
    <mergeCell ref="I23:J23"/>
    <mergeCell ref="I24:J24"/>
    <mergeCell ref="C48:J52"/>
    <mergeCell ref="B46:K46"/>
    <mergeCell ref="C70:E70"/>
    <mergeCell ref="F70:H70"/>
    <mergeCell ref="I70:J70"/>
    <mergeCell ref="C25:D25"/>
    <mergeCell ref="C23:D23"/>
    <mergeCell ref="I25:J25"/>
    <mergeCell ref="C69:E69"/>
    <mergeCell ref="F69:H69"/>
    <mergeCell ref="I69:J69"/>
    <mergeCell ref="C53:J53"/>
    <mergeCell ref="C54:H54"/>
    <mergeCell ref="I54:J54"/>
    <mergeCell ref="B79:H79"/>
    <mergeCell ref="I79:K79"/>
    <mergeCell ref="C76:H76"/>
    <mergeCell ref="I76:J76"/>
    <mergeCell ref="I73:J73"/>
    <mergeCell ref="F73:H73"/>
    <mergeCell ref="C73:E73"/>
    <mergeCell ref="D6:J7"/>
    <mergeCell ref="C24:D24"/>
    <mergeCell ref="K82:K83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81:J81"/>
  </mergeCells>
  <hyperlinks>
    <hyperlink ref="E10" location="_ftn1" display="_ftn1"/>
    <hyperlink ref="D32" location="_ftn1" display="_ftn1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14F7D969500A469F2236EFEFF38160" ma:contentTypeVersion="3" ma:contentTypeDescription="Vytvoří nový dokument" ma:contentTypeScope="" ma:versionID="4c9a71a648251a534be716342a763610">
  <xsd:schema xmlns:xsd="http://www.w3.org/2001/XMLSchema" xmlns:xs="http://www.w3.org/2001/XMLSchema" xmlns:p="http://schemas.microsoft.com/office/2006/metadata/properties" xmlns:ns2="fb9fb102-79b9-499d-961b-5ab011dddf40" xmlns:ns3="53c02163-4f2d-4701-b24d-de1731728024" targetNamespace="http://schemas.microsoft.com/office/2006/metadata/properties" ma:root="true" ma:fieldsID="c49eab49fc84b849f3ed2641d001562b" ns2:_="" ns3:_="">
    <xsd:import namespace="fb9fb102-79b9-499d-961b-5ab011dddf40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fb102-79b9-499d-961b-5ab011dddf40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fb9fb102-79b9-499d-961b-5ab011dddf40" xsi:nil="true"/>
    <P_x0159_ed_x00e1_no xmlns="fb9fb102-79b9-499d-961b-5ab011dddf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47F44-6926-4F6E-8BE1-3AADCC6D7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fb102-79b9-499d-961b-5ab011dddf40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951221-B610-46B5-A51D-57A0013C5F7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3c02163-4f2d-4701-b24d-de1731728024"/>
    <ds:schemaRef ds:uri="fb9fb102-79b9-499d-961b-5ab011dddf4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8516DB-1E25-4FE8-B6A1-CEEE71910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Devetter Jan</dc:creator>
  <cp:lastModifiedBy>Sedlák Tomáš</cp:lastModifiedBy>
  <dcterms:created xsi:type="dcterms:W3CDTF">2021-01-04T15:03:23Z</dcterms:created>
  <dcterms:modified xsi:type="dcterms:W3CDTF">2021-03-31T10:28:28Z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0x010100D214F7D969500A469F2236EFEFF38160</vt:lpwstr>
  </property>
</Properties>
</file>